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vaux_19\MES COURS\COURS_ACTUELS\INTROD_ECONOMETRIE\TP_econometrie1\"/>
    </mc:Choice>
  </mc:AlternateContent>
  <bookViews>
    <workbookView xWindow="0" yWindow="0" windowWidth="16392" windowHeight="622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B35" i="1"/>
  <c r="E34" i="1"/>
  <c r="B34" i="1"/>
  <c r="B28" i="1"/>
  <c r="E27" i="1"/>
  <c r="B27" i="1"/>
  <c r="E26" i="1"/>
  <c r="E23" i="1"/>
  <c r="K16" i="1"/>
  <c r="H16" i="1"/>
  <c r="E16" i="1"/>
  <c r="B16" i="1"/>
  <c r="K15" i="1"/>
  <c r="H15" i="1"/>
  <c r="E15" i="1"/>
  <c r="B15" i="1"/>
  <c r="H9" i="1"/>
  <c r="B9" i="1"/>
  <c r="H8" i="1"/>
  <c r="E8" i="1"/>
  <c r="B8" i="1"/>
  <c r="K7" i="1"/>
  <c r="E5" i="1"/>
  <c r="E7" i="1" s="1"/>
  <c r="K4" i="1"/>
  <c r="K8" i="1" s="1"/>
  <c r="E4" i="1"/>
</calcChain>
</file>

<file path=xl/sharedStrings.xml><?xml version="1.0" encoding="utf-8"?>
<sst xmlns="http://schemas.openxmlformats.org/spreadsheetml/2006/main" count="108" uniqueCount="37">
  <si>
    <t>Modèle simulé (Infraction)</t>
  </si>
  <si>
    <t xml:space="preserve">Modèle DFCM-PNB </t>
  </si>
  <si>
    <t>Jarque-Bera</t>
  </si>
  <si>
    <t>Goldfled-Quandt</t>
  </si>
  <si>
    <t>Alpha</t>
  </si>
  <si>
    <t>c</t>
  </si>
  <si>
    <t>p</t>
  </si>
  <si>
    <t>dl</t>
  </si>
  <si>
    <t>n</t>
  </si>
  <si>
    <t>SCres1</t>
  </si>
  <si>
    <t>B</t>
  </si>
  <si>
    <t>SCres2</t>
  </si>
  <si>
    <t>K-3</t>
  </si>
  <si>
    <t>lambda</t>
  </si>
  <si>
    <t>JB</t>
  </si>
  <si>
    <t>Q-F</t>
  </si>
  <si>
    <t>Q-chi</t>
  </si>
  <si>
    <t>Decision</t>
  </si>
  <si>
    <t>RH_0</t>
  </si>
  <si>
    <t>NRH_0</t>
  </si>
  <si>
    <t xml:space="preserve">Decision </t>
  </si>
  <si>
    <t xml:space="preserve">Durbin Watson </t>
  </si>
  <si>
    <t>White</t>
  </si>
  <si>
    <t>d1</t>
  </si>
  <si>
    <t>k</t>
  </si>
  <si>
    <t>d2</t>
  </si>
  <si>
    <t>R-deux</t>
  </si>
  <si>
    <t>4-d1</t>
  </si>
  <si>
    <t>W</t>
  </si>
  <si>
    <t>4-d2</t>
  </si>
  <si>
    <t>DW</t>
  </si>
  <si>
    <t>RH0</t>
  </si>
  <si>
    <t xml:space="preserve">Modèle ventes maison  </t>
  </si>
  <si>
    <t>White(ajusté)</t>
  </si>
  <si>
    <t>NRH0</t>
  </si>
  <si>
    <t>Decision final :Modèle non valide</t>
  </si>
  <si>
    <t>Decision final :Modèle  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</si>
</sst>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9"/>
      <name val="Arial"/>
      <family val="2"/>
    </font>
    <font>
      <b/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9" workbookViewId="0">
      <selection activeCell="G37" sqref="G37"/>
    </sheetView>
  </sheetViews>
  <sheetFormatPr baseColWidth="10" defaultRowHeight="14.4" x14ac:dyDescent="0.3"/>
  <cols>
    <col min="4" max="4" width="16.6640625" customWidth="1"/>
    <col min="260" max="260" width="16.6640625" customWidth="1"/>
    <col min="516" max="516" width="16.6640625" customWidth="1"/>
    <col min="772" max="772" width="16.6640625" customWidth="1"/>
    <col min="1028" max="1028" width="16.6640625" customWidth="1"/>
    <col min="1284" max="1284" width="16.6640625" customWidth="1"/>
    <col min="1540" max="1540" width="16.6640625" customWidth="1"/>
    <col min="1796" max="1796" width="16.6640625" customWidth="1"/>
    <col min="2052" max="2052" width="16.6640625" customWidth="1"/>
    <col min="2308" max="2308" width="16.6640625" customWidth="1"/>
    <col min="2564" max="2564" width="16.6640625" customWidth="1"/>
    <col min="2820" max="2820" width="16.6640625" customWidth="1"/>
    <col min="3076" max="3076" width="16.6640625" customWidth="1"/>
    <col min="3332" max="3332" width="16.6640625" customWidth="1"/>
    <col min="3588" max="3588" width="16.6640625" customWidth="1"/>
    <col min="3844" max="3844" width="16.6640625" customWidth="1"/>
    <col min="4100" max="4100" width="16.6640625" customWidth="1"/>
    <col min="4356" max="4356" width="16.6640625" customWidth="1"/>
    <col min="4612" max="4612" width="16.6640625" customWidth="1"/>
    <col min="4868" max="4868" width="16.6640625" customWidth="1"/>
    <col min="5124" max="5124" width="16.6640625" customWidth="1"/>
    <col min="5380" max="5380" width="16.6640625" customWidth="1"/>
    <col min="5636" max="5636" width="16.6640625" customWidth="1"/>
    <col min="5892" max="5892" width="16.6640625" customWidth="1"/>
    <col min="6148" max="6148" width="16.6640625" customWidth="1"/>
    <col min="6404" max="6404" width="16.6640625" customWidth="1"/>
    <col min="6660" max="6660" width="16.6640625" customWidth="1"/>
    <col min="6916" max="6916" width="16.6640625" customWidth="1"/>
    <col min="7172" max="7172" width="16.6640625" customWidth="1"/>
    <col min="7428" max="7428" width="16.6640625" customWidth="1"/>
    <col min="7684" max="7684" width="16.6640625" customWidth="1"/>
    <col min="7940" max="7940" width="16.6640625" customWidth="1"/>
    <col min="8196" max="8196" width="16.6640625" customWidth="1"/>
    <col min="8452" max="8452" width="16.6640625" customWidth="1"/>
    <col min="8708" max="8708" width="16.6640625" customWidth="1"/>
    <col min="8964" max="8964" width="16.6640625" customWidth="1"/>
    <col min="9220" max="9220" width="16.6640625" customWidth="1"/>
    <col min="9476" max="9476" width="16.6640625" customWidth="1"/>
    <col min="9732" max="9732" width="16.6640625" customWidth="1"/>
    <col min="9988" max="9988" width="16.6640625" customWidth="1"/>
    <col min="10244" max="10244" width="16.6640625" customWidth="1"/>
    <col min="10500" max="10500" width="16.6640625" customWidth="1"/>
    <col min="10756" max="10756" width="16.6640625" customWidth="1"/>
    <col min="11012" max="11012" width="16.6640625" customWidth="1"/>
    <col min="11268" max="11268" width="16.6640625" customWidth="1"/>
    <col min="11524" max="11524" width="16.6640625" customWidth="1"/>
    <col min="11780" max="11780" width="16.6640625" customWidth="1"/>
    <col min="12036" max="12036" width="16.6640625" customWidth="1"/>
    <col min="12292" max="12292" width="16.6640625" customWidth="1"/>
    <col min="12548" max="12548" width="16.6640625" customWidth="1"/>
    <col min="12804" max="12804" width="16.6640625" customWidth="1"/>
    <col min="13060" max="13060" width="16.6640625" customWidth="1"/>
    <col min="13316" max="13316" width="16.6640625" customWidth="1"/>
    <col min="13572" max="13572" width="16.6640625" customWidth="1"/>
    <col min="13828" max="13828" width="16.6640625" customWidth="1"/>
    <col min="14084" max="14084" width="16.6640625" customWidth="1"/>
    <col min="14340" max="14340" width="16.6640625" customWidth="1"/>
    <col min="14596" max="14596" width="16.6640625" customWidth="1"/>
    <col min="14852" max="14852" width="16.6640625" customWidth="1"/>
    <col min="15108" max="15108" width="16.6640625" customWidth="1"/>
    <col min="15364" max="15364" width="16.6640625" customWidth="1"/>
    <col min="15620" max="15620" width="16.6640625" customWidth="1"/>
    <col min="15876" max="15876" width="16.6640625" customWidth="1"/>
    <col min="16132" max="16132" width="16.6640625" customWidth="1"/>
  </cols>
  <sheetData>
    <row r="1" spans="1:11" x14ac:dyDescent="0.3">
      <c r="A1" s="1" t="s">
        <v>0</v>
      </c>
      <c r="B1" s="1"/>
      <c r="C1" s="1"/>
      <c r="D1" s="1"/>
      <c r="E1" s="1"/>
      <c r="G1" s="1" t="s">
        <v>1</v>
      </c>
      <c r="H1" s="1"/>
      <c r="I1" s="1"/>
      <c r="J1" s="1"/>
      <c r="K1" s="1"/>
    </row>
    <row r="2" spans="1:11" x14ac:dyDescent="0.3">
      <c r="A2" s="2" t="s">
        <v>2</v>
      </c>
      <c r="D2" s="2" t="s">
        <v>3</v>
      </c>
      <c r="G2" s="2" t="s">
        <v>2</v>
      </c>
      <c r="J2" s="2" t="s">
        <v>3</v>
      </c>
    </row>
    <row r="3" spans="1:11" x14ac:dyDescent="0.3">
      <c r="A3" t="s">
        <v>4</v>
      </c>
      <c r="B3">
        <v>0.05</v>
      </c>
      <c r="D3" s="3" t="s">
        <v>5</v>
      </c>
      <c r="E3">
        <v>5</v>
      </c>
      <c r="G3" t="s">
        <v>4</v>
      </c>
      <c r="H3">
        <v>0.05</v>
      </c>
      <c r="J3" s="3" t="s">
        <v>5</v>
      </c>
    </row>
    <row r="4" spans="1:11" x14ac:dyDescent="0.3">
      <c r="A4" t="s">
        <v>6</v>
      </c>
      <c r="B4">
        <v>2</v>
      </c>
      <c r="D4" s="3" t="s">
        <v>7</v>
      </c>
      <c r="E4">
        <f>(B5-E3)/2-(B4+1)</f>
        <v>10</v>
      </c>
      <c r="G4" t="s">
        <v>6</v>
      </c>
      <c r="H4">
        <v>1</v>
      </c>
      <c r="J4" s="3" t="s">
        <v>7</v>
      </c>
      <c r="K4">
        <f>(H5-K3)/2-(H4+1)</f>
        <v>23.5</v>
      </c>
    </row>
    <row r="5" spans="1:11" x14ac:dyDescent="0.3">
      <c r="A5" t="s">
        <v>8</v>
      </c>
      <c r="B5">
        <v>31</v>
      </c>
      <c r="D5" s="3" t="s">
        <v>9</v>
      </c>
      <c r="E5">
        <f>2816.68</f>
        <v>2816.68</v>
      </c>
      <c r="G5" t="s">
        <v>8</v>
      </c>
      <c r="H5">
        <v>51</v>
      </c>
      <c r="J5" s="3" t="s">
        <v>9</v>
      </c>
    </row>
    <row r="6" spans="1:11" x14ac:dyDescent="0.3">
      <c r="A6" t="s">
        <v>10</v>
      </c>
      <c r="B6">
        <v>-1.7829999999999999</v>
      </c>
      <c r="D6" s="3" t="s">
        <v>11</v>
      </c>
      <c r="E6">
        <v>33660.04</v>
      </c>
      <c r="G6" t="s">
        <v>10</v>
      </c>
      <c r="H6">
        <v>-4.5999999999999999E-2</v>
      </c>
      <c r="J6" s="3" t="s">
        <v>11</v>
      </c>
    </row>
    <row r="7" spans="1:11" x14ac:dyDescent="0.3">
      <c r="A7" s="3" t="s">
        <v>12</v>
      </c>
      <c r="B7">
        <v>3.2040000000000002</v>
      </c>
      <c r="D7" s="3" t="s">
        <v>13</v>
      </c>
      <c r="E7">
        <f>E6/E5</f>
        <v>11.950253489924309</v>
      </c>
      <c r="G7" s="3" t="s">
        <v>12</v>
      </c>
      <c r="H7">
        <v>-0.63</v>
      </c>
      <c r="J7" s="3" t="s">
        <v>13</v>
      </c>
      <c r="K7" t="e">
        <f>K6/K5</f>
        <v>#DIV/0!</v>
      </c>
    </row>
    <row r="8" spans="1:11" x14ac:dyDescent="0.3">
      <c r="A8" t="s">
        <v>14</v>
      </c>
      <c r="B8">
        <f>(B5-(B4+1))*(B6^2/6+(B7)^2/24)</f>
        <v>26.812300666666669</v>
      </c>
      <c r="D8" s="3" t="s">
        <v>15</v>
      </c>
      <c r="E8">
        <f>_xlfn.F.INV.RT(B3,E4,E4)</f>
        <v>2.9782370160823217</v>
      </c>
      <c r="G8" t="s">
        <v>14</v>
      </c>
      <c r="H8">
        <f>(H5-(H4+1))*(H6^2/6+(H7)^2/24)</f>
        <v>0.82761816666666677</v>
      </c>
      <c r="J8" s="3" t="s">
        <v>15</v>
      </c>
      <c r="K8">
        <f>_xlfn.F.INV.RT(H3,K4,K4)</f>
        <v>2.0144248417118242</v>
      </c>
    </row>
    <row r="9" spans="1:11" x14ac:dyDescent="0.3">
      <c r="A9" t="s">
        <v>16</v>
      </c>
      <c r="B9">
        <f>_xlfn.CHISQ.INV.RT(B3,2)</f>
        <v>5.9914645471079817</v>
      </c>
      <c r="D9" s="3" t="s">
        <v>17</v>
      </c>
      <c r="E9" s="3" t="s">
        <v>18</v>
      </c>
      <c r="G9" t="s">
        <v>16</v>
      </c>
      <c r="H9">
        <f>_xlfn.CHISQ.INV.RT(H3,2)</f>
        <v>5.9914645471079817</v>
      </c>
      <c r="J9" s="3" t="s">
        <v>17</v>
      </c>
      <c r="K9" s="3" t="s">
        <v>19</v>
      </c>
    </row>
    <row r="10" spans="1:11" x14ac:dyDescent="0.3">
      <c r="A10" s="3" t="s">
        <v>20</v>
      </c>
      <c r="B10" s="3" t="s">
        <v>18</v>
      </c>
      <c r="G10" s="3" t="s">
        <v>20</v>
      </c>
      <c r="H10" s="3" t="s">
        <v>19</v>
      </c>
    </row>
    <row r="11" spans="1:11" x14ac:dyDescent="0.3">
      <c r="A11" s="3"/>
      <c r="B11" s="3"/>
      <c r="G11" s="3"/>
      <c r="H11" s="3"/>
    </row>
    <row r="12" spans="1:11" x14ac:dyDescent="0.3">
      <c r="A12" s="2" t="s">
        <v>21</v>
      </c>
      <c r="D12" s="2" t="s">
        <v>22</v>
      </c>
      <c r="G12" s="2" t="s">
        <v>21</v>
      </c>
      <c r="J12" s="2" t="s">
        <v>22</v>
      </c>
    </row>
    <row r="13" spans="1:11" x14ac:dyDescent="0.3">
      <c r="A13" s="3" t="s">
        <v>23</v>
      </c>
      <c r="B13">
        <v>1.3</v>
      </c>
      <c r="D13" s="3" t="s">
        <v>24</v>
      </c>
      <c r="E13">
        <v>5</v>
      </c>
      <c r="G13" s="3" t="s">
        <v>23</v>
      </c>
      <c r="H13">
        <v>1.5</v>
      </c>
      <c r="J13" s="3" t="s">
        <v>24</v>
      </c>
      <c r="K13">
        <v>2</v>
      </c>
    </row>
    <row r="14" spans="1:11" x14ac:dyDescent="0.3">
      <c r="A14" s="3" t="s">
        <v>25</v>
      </c>
      <c r="B14">
        <v>1.57</v>
      </c>
      <c r="D14" s="3" t="s">
        <v>26</v>
      </c>
      <c r="E14">
        <v>0.78800000000000003</v>
      </c>
      <c r="G14" s="3" t="s">
        <v>25</v>
      </c>
      <c r="H14">
        <v>1.58</v>
      </c>
      <c r="J14" s="3" t="s">
        <v>26</v>
      </c>
      <c r="K14">
        <v>0.27</v>
      </c>
    </row>
    <row r="15" spans="1:11" x14ac:dyDescent="0.3">
      <c r="A15" s="3" t="s">
        <v>27</v>
      </c>
      <c r="B15">
        <f>4-B13</f>
        <v>2.7</v>
      </c>
      <c r="D15" s="3" t="s">
        <v>28</v>
      </c>
      <c r="E15">
        <f>B5*E14</f>
        <v>24.428000000000001</v>
      </c>
      <c r="G15" s="3" t="s">
        <v>27</v>
      </c>
      <c r="H15">
        <f>4-H13</f>
        <v>2.5</v>
      </c>
      <c r="J15" s="3" t="s">
        <v>28</v>
      </c>
      <c r="K15">
        <f>H5*K14</f>
        <v>13.770000000000001</v>
      </c>
    </row>
    <row r="16" spans="1:11" x14ac:dyDescent="0.3">
      <c r="A16" s="3" t="s">
        <v>29</v>
      </c>
      <c r="B16">
        <f>4-B14</f>
        <v>2.4299999999999997</v>
      </c>
      <c r="D16" s="3" t="s">
        <v>16</v>
      </c>
      <c r="E16">
        <f>_xlfn.CHISQ.INV.RT(B3,E13)</f>
        <v>11.070497693516353</v>
      </c>
      <c r="G16" s="3" t="s">
        <v>29</v>
      </c>
      <c r="H16">
        <f>4-H14</f>
        <v>2.42</v>
      </c>
      <c r="J16" s="3" t="s">
        <v>16</v>
      </c>
      <c r="K16">
        <f>_xlfn.CHISQ.INV.RT(H3,K13)</f>
        <v>5.9914645471079817</v>
      </c>
    </row>
    <row r="17" spans="1:11" x14ac:dyDescent="0.3">
      <c r="A17" s="3" t="s">
        <v>30</v>
      </c>
      <c r="B17">
        <v>0.51600000000000001</v>
      </c>
      <c r="D17" s="3" t="s">
        <v>20</v>
      </c>
      <c r="E17" s="3" t="s">
        <v>18</v>
      </c>
      <c r="G17" s="3" t="s">
        <v>30</v>
      </c>
      <c r="H17" s="3">
        <v>0.27600000000000002</v>
      </c>
      <c r="J17" s="3" t="s">
        <v>20</v>
      </c>
      <c r="K17" s="3" t="s">
        <v>18</v>
      </c>
    </row>
    <row r="18" spans="1:11" x14ac:dyDescent="0.3">
      <c r="A18" s="3" t="s">
        <v>20</v>
      </c>
      <c r="B18" s="3" t="s">
        <v>31</v>
      </c>
      <c r="G18" s="3" t="s">
        <v>20</v>
      </c>
      <c r="H18" s="3" t="s">
        <v>31</v>
      </c>
    </row>
    <row r="19" spans="1:11" x14ac:dyDescent="0.3">
      <c r="A19" s="4" t="s">
        <v>35</v>
      </c>
      <c r="B19" s="5"/>
      <c r="C19" s="5"/>
      <c r="D19" s="5"/>
      <c r="E19" s="5"/>
      <c r="G19" s="4" t="s">
        <v>35</v>
      </c>
      <c r="H19" s="5"/>
      <c r="I19" s="5"/>
      <c r="J19" s="5"/>
      <c r="K19" s="5"/>
    </row>
    <row r="20" spans="1:11" x14ac:dyDescent="0.3">
      <c r="A20" s="1" t="s">
        <v>32</v>
      </c>
      <c r="B20" s="1"/>
      <c r="C20" s="1"/>
      <c r="D20" s="1"/>
      <c r="E20" s="1"/>
    </row>
    <row r="21" spans="1:11" x14ac:dyDescent="0.3">
      <c r="A21" s="2" t="s">
        <v>2</v>
      </c>
      <c r="D21" s="2" t="s">
        <v>3</v>
      </c>
    </row>
    <row r="22" spans="1:11" x14ac:dyDescent="0.3">
      <c r="A22" t="s">
        <v>4</v>
      </c>
      <c r="B22">
        <v>0.05</v>
      </c>
      <c r="D22" s="3" t="s">
        <v>5</v>
      </c>
    </row>
    <row r="23" spans="1:11" x14ac:dyDescent="0.3">
      <c r="A23" t="s">
        <v>6</v>
      </c>
      <c r="B23">
        <v>5</v>
      </c>
      <c r="D23" s="3" t="s">
        <v>7</v>
      </c>
      <c r="E23">
        <f>(B24-E22)/2-(B23+1)</f>
        <v>7</v>
      </c>
    </row>
    <row r="24" spans="1:11" x14ac:dyDescent="0.3">
      <c r="A24" t="s">
        <v>8</v>
      </c>
      <c r="B24">
        <v>26</v>
      </c>
      <c r="D24" s="3" t="s">
        <v>9</v>
      </c>
    </row>
    <row r="25" spans="1:11" x14ac:dyDescent="0.3">
      <c r="A25" t="s">
        <v>10</v>
      </c>
      <c r="B25">
        <v>0.73</v>
      </c>
      <c r="D25" s="3" t="s">
        <v>11</v>
      </c>
    </row>
    <row r="26" spans="1:11" x14ac:dyDescent="0.3">
      <c r="A26" s="3" t="s">
        <v>12</v>
      </c>
      <c r="B26">
        <v>2</v>
      </c>
      <c r="D26" s="3" t="s">
        <v>13</v>
      </c>
      <c r="E26" t="e">
        <f>E25/E24</f>
        <v>#DIV/0!</v>
      </c>
    </row>
    <row r="27" spans="1:11" x14ac:dyDescent="0.3">
      <c r="A27" t="s">
        <v>14</v>
      </c>
      <c r="B27">
        <f>(B24-(B23+1))*(B25^2/6+(B26)^2/24)</f>
        <v>5.1096666666666657</v>
      </c>
      <c r="D27" s="3" t="s">
        <v>15</v>
      </c>
      <c r="E27">
        <f>_xlfn.F.INV.RT(B22,E23,E23)</f>
        <v>3.7870435399280704</v>
      </c>
    </row>
    <row r="28" spans="1:11" x14ac:dyDescent="0.3">
      <c r="A28" t="s">
        <v>16</v>
      </c>
      <c r="B28">
        <f>_xlfn.CHISQ.INV.RT(B22,2)</f>
        <v>5.9914645471079817</v>
      </c>
      <c r="D28" s="3" t="s">
        <v>17</v>
      </c>
      <c r="E28" s="3" t="s">
        <v>19</v>
      </c>
    </row>
    <row r="29" spans="1:11" x14ac:dyDescent="0.3">
      <c r="A29" s="3" t="s">
        <v>20</v>
      </c>
      <c r="B29" s="3" t="s">
        <v>19</v>
      </c>
    </row>
    <row r="30" spans="1:11" x14ac:dyDescent="0.3">
      <c r="A30" s="3"/>
      <c r="B30" s="3"/>
    </row>
    <row r="31" spans="1:11" x14ac:dyDescent="0.3">
      <c r="A31" s="2" t="s">
        <v>21</v>
      </c>
      <c r="D31" s="2" t="s">
        <v>33</v>
      </c>
    </row>
    <row r="32" spans="1:11" x14ac:dyDescent="0.3">
      <c r="A32" s="3" t="s">
        <v>23</v>
      </c>
      <c r="B32">
        <v>1.2290000000000001</v>
      </c>
      <c r="D32" s="3" t="s">
        <v>24</v>
      </c>
      <c r="E32">
        <v>2</v>
      </c>
    </row>
    <row r="33" spans="1:5" x14ac:dyDescent="0.3">
      <c r="A33" s="3" t="s">
        <v>25</v>
      </c>
      <c r="B33">
        <v>1.65</v>
      </c>
      <c r="D33" s="3" t="s">
        <v>26</v>
      </c>
      <c r="E33">
        <v>2.4E-2</v>
      </c>
    </row>
    <row r="34" spans="1:5" x14ac:dyDescent="0.3">
      <c r="A34" s="3" t="s">
        <v>27</v>
      </c>
      <c r="B34">
        <f>4-B32</f>
        <v>2.7709999999999999</v>
      </c>
      <c r="D34" s="3" t="s">
        <v>28</v>
      </c>
      <c r="E34">
        <f>B24*E33</f>
        <v>0.624</v>
      </c>
    </row>
    <row r="35" spans="1:5" x14ac:dyDescent="0.3">
      <c r="A35" s="3" t="s">
        <v>29</v>
      </c>
      <c r="B35">
        <f>4-B33</f>
        <v>2.35</v>
      </c>
      <c r="D35" s="3" t="s">
        <v>16</v>
      </c>
      <c r="E35">
        <f>_xlfn.CHISQ.INV.RT(B22,E32)</f>
        <v>5.9914645471079817</v>
      </c>
    </row>
    <row r="36" spans="1:5" x14ac:dyDescent="0.3">
      <c r="A36" s="3" t="s">
        <v>30</v>
      </c>
      <c r="B36">
        <v>2.2490000000000001</v>
      </c>
      <c r="D36" s="3" t="s">
        <v>20</v>
      </c>
      <c r="E36" s="3" t="s">
        <v>19</v>
      </c>
    </row>
    <row r="37" spans="1:5" x14ac:dyDescent="0.3">
      <c r="A37" s="3" t="s">
        <v>20</v>
      </c>
      <c r="B37" s="3" t="s">
        <v>34</v>
      </c>
    </row>
    <row r="38" spans="1:5" x14ac:dyDescent="0.3">
      <c r="A38" s="6" t="s">
        <v>36</v>
      </c>
      <c r="B38" s="7"/>
      <c r="C38" s="7"/>
      <c r="D38" s="7"/>
      <c r="E38" s="7"/>
    </row>
  </sheetData>
  <mergeCells count="6">
    <mergeCell ref="A1:E1"/>
    <mergeCell ref="G1:K1"/>
    <mergeCell ref="A20:E20"/>
    <mergeCell ref="A19:E19"/>
    <mergeCell ref="G19:K19"/>
    <mergeCell ref="A38:E38"/>
  </mergeCell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</dc:creator>
  <cp:lastModifiedBy>Said</cp:lastModifiedBy>
  <dcterms:created xsi:type="dcterms:W3CDTF">2019-07-16T14:30:44Z</dcterms:created>
  <dcterms:modified xsi:type="dcterms:W3CDTF">2019-07-16T14:35:41Z</dcterms:modified>
</cp:coreProperties>
</file>